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4955" windowHeight="8220" tabRatio="740" activeTab="2"/>
  </bookViews>
  <sheets>
    <sheet name="問2-1" sheetId="1" r:id="rId1"/>
    <sheet name="定期試験点数一覧" sheetId="2" r:id="rId2"/>
    <sheet name="問5-2" sheetId="3" r:id="rId3"/>
  </sheets>
  <calcPr calcId="125725"/>
</workbook>
</file>

<file path=xl/calcChain.xml><?xml version="1.0" encoding="utf-8"?>
<calcChain xmlns="http://schemas.openxmlformats.org/spreadsheetml/2006/main">
  <c r="D34" i="3"/>
  <c r="E34"/>
  <c r="C34"/>
  <c r="F5"/>
  <c r="H5" s="1"/>
  <c r="F6"/>
  <c r="H6" s="1"/>
  <c r="F7"/>
  <c r="H7" s="1"/>
  <c r="F8"/>
  <c r="H8" s="1"/>
  <c r="F9"/>
  <c r="H9" s="1"/>
  <c r="F10"/>
  <c r="H10" s="1"/>
  <c r="F11"/>
  <c r="H11" s="1"/>
  <c r="F12"/>
  <c r="H12" s="1"/>
  <c r="F13"/>
  <c r="H13" s="1"/>
  <c r="F14"/>
  <c r="H14" s="1"/>
  <c r="F15"/>
  <c r="H15" s="1"/>
  <c r="F16"/>
  <c r="H16" s="1"/>
  <c r="F17"/>
  <c r="H17" s="1"/>
  <c r="F18"/>
  <c r="H18" s="1"/>
  <c r="F19"/>
  <c r="H19" s="1"/>
  <c r="F20"/>
  <c r="H20" s="1"/>
  <c r="F21"/>
  <c r="H21" s="1"/>
  <c r="F22"/>
  <c r="H22" s="1"/>
  <c r="F23"/>
  <c r="H23" s="1"/>
  <c r="F24"/>
  <c r="H24" s="1"/>
  <c r="F25"/>
  <c r="H25" s="1"/>
  <c r="F26"/>
  <c r="H26" s="1"/>
  <c r="F27"/>
  <c r="H27" s="1"/>
  <c r="F28"/>
  <c r="H28" s="1"/>
  <c r="F29"/>
  <c r="H29" s="1"/>
  <c r="F30"/>
  <c r="H30" s="1"/>
  <c r="F31"/>
  <c r="H31" s="1"/>
  <c r="F32"/>
  <c r="H32" s="1"/>
  <c r="F33"/>
  <c r="H33" s="1"/>
  <c r="F4"/>
  <c r="F40" s="1"/>
  <c r="D9" i="1"/>
  <c r="E9"/>
  <c r="C9"/>
  <c r="D8"/>
  <c r="E8"/>
  <c r="C8"/>
  <c r="D7"/>
  <c r="E7"/>
  <c r="C7"/>
  <c r="F4"/>
  <c r="G4"/>
  <c r="F5"/>
  <c r="G5"/>
  <c r="F6"/>
  <c r="G6"/>
  <c r="G3"/>
  <c r="F3"/>
  <c r="F4" i="2"/>
  <c r="F5"/>
  <c r="F6"/>
  <c r="F3"/>
  <c r="G4" i="3" l="1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H4"/>
  <c r="C38"/>
  <c r="C39"/>
  <c r="C40"/>
  <c r="F38"/>
  <c r="F39"/>
</calcChain>
</file>

<file path=xl/sharedStrings.xml><?xml version="1.0" encoding="utf-8"?>
<sst xmlns="http://schemas.openxmlformats.org/spreadsheetml/2006/main" count="79" uniqueCount="51">
  <si>
    <t>氏名</t>
    <rPh sb="0" eb="2">
      <t>シメイ</t>
    </rPh>
    <phoneticPr fontId="1"/>
  </si>
  <si>
    <t>国語</t>
    <rPh sb="0" eb="2">
      <t>コクゴ</t>
    </rPh>
    <phoneticPr fontId="1"/>
  </si>
  <si>
    <t>英語</t>
    <rPh sb="0" eb="2">
      <t>エイゴ</t>
    </rPh>
    <phoneticPr fontId="1"/>
  </si>
  <si>
    <t>数学</t>
    <rPh sb="0" eb="2">
      <t>スウガク</t>
    </rPh>
    <phoneticPr fontId="1"/>
  </si>
  <si>
    <t>出席番号</t>
    <rPh sb="0" eb="2">
      <t>シュッセキ</t>
    </rPh>
    <rPh sb="2" eb="4">
      <t>バンゴウ</t>
    </rPh>
    <phoneticPr fontId="1"/>
  </si>
  <si>
    <t>森本陽子</t>
    <rPh sb="0" eb="2">
      <t>モリモト</t>
    </rPh>
    <rPh sb="2" eb="4">
      <t>ヨウコ</t>
    </rPh>
    <phoneticPr fontId="1"/>
  </si>
  <si>
    <t>富田加奈子</t>
    <rPh sb="0" eb="2">
      <t>トミタ</t>
    </rPh>
    <rPh sb="2" eb="5">
      <t>カナコ</t>
    </rPh>
    <phoneticPr fontId="1"/>
  </si>
  <si>
    <t>定期試験結果表</t>
    <rPh sb="0" eb="2">
      <t>テイキ</t>
    </rPh>
    <rPh sb="2" eb="4">
      <t>シケン</t>
    </rPh>
    <rPh sb="4" eb="6">
      <t>ケッカ</t>
    </rPh>
    <rPh sb="6" eb="7">
      <t>ヒョウ</t>
    </rPh>
    <phoneticPr fontId="1"/>
  </si>
  <si>
    <t>笠倉弘隆</t>
    <rPh sb="0" eb="2">
      <t>カサクラ</t>
    </rPh>
    <rPh sb="2" eb="4">
      <t>ヒロタカ</t>
    </rPh>
    <phoneticPr fontId="1"/>
  </si>
  <si>
    <t>林亜衣</t>
    <rPh sb="0" eb="1">
      <t>ハヤシ</t>
    </rPh>
    <rPh sb="1" eb="3">
      <t>　　アイ</t>
    </rPh>
    <phoneticPr fontId="1"/>
  </si>
  <si>
    <t>合計</t>
    <rPh sb="0" eb="2">
      <t>ゴウケイ</t>
    </rPh>
    <phoneticPr fontId="1"/>
  </si>
  <si>
    <t>欠</t>
    <rPh sb="0" eb="1">
      <t>ケツ</t>
    </rPh>
    <phoneticPr fontId="1"/>
  </si>
  <si>
    <t>定期試験点数表</t>
    <rPh sb="0" eb="2">
      <t>テイキ</t>
    </rPh>
    <rPh sb="2" eb="4">
      <t>シケン</t>
    </rPh>
    <rPh sb="4" eb="6">
      <t>テンスウ</t>
    </rPh>
    <rPh sb="6" eb="7">
      <t>ヒョウ</t>
    </rPh>
    <phoneticPr fontId="1"/>
  </si>
  <si>
    <t>合計　</t>
    <rPh sb="0" eb="2">
      <t>ゴウケイ</t>
    </rPh>
    <phoneticPr fontId="1"/>
  </si>
  <si>
    <t>順位</t>
    <rPh sb="0" eb="2">
      <t>ジュンイ</t>
    </rPh>
    <phoneticPr fontId="1"/>
  </si>
  <si>
    <t>備考</t>
    <rPh sb="0" eb="2">
      <t>ビコウ</t>
    </rPh>
    <phoneticPr fontId="1"/>
  </si>
  <si>
    <t>畑田篤</t>
    <rPh sb="0" eb="2">
      <t>ハタダ</t>
    </rPh>
    <rPh sb="2" eb="3">
      <t>アツシ</t>
    </rPh>
    <phoneticPr fontId="1"/>
  </si>
  <si>
    <t>中溝昌佳</t>
    <rPh sb="0" eb="2">
      <t>ナカミゾ</t>
    </rPh>
    <rPh sb="2" eb="3">
      <t>マサ</t>
    </rPh>
    <rPh sb="3" eb="4">
      <t>ヨロシ</t>
    </rPh>
    <phoneticPr fontId="1"/>
  </si>
  <si>
    <t>川村祥代</t>
    <rPh sb="0" eb="2">
      <t>カワムラ</t>
    </rPh>
    <rPh sb="2" eb="4">
      <t>サチヨ</t>
    </rPh>
    <phoneticPr fontId="1"/>
  </si>
  <si>
    <t>飯田久美子</t>
    <rPh sb="0" eb="2">
      <t>イイダ</t>
    </rPh>
    <rPh sb="2" eb="5">
      <t>クミコ</t>
    </rPh>
    <phoneticPr fontId="1"/>
  </si>
  <si>
    <t>欠</t>
    <rPh sb="0" eb="1">
      <t>ケツ</t>
    </rPh>
    <phoneticPr fontId="1"/>
  </si>
  <si>
    <t>五十嵐康雄</t>
    <rPh sb="0" eb="3">
      <t>イガラシ</t>
    </rPh>
    <rPh sb="3" eb="5">
      <t>ヤスオ</t>
    </rPh>
    <phoneticPr fontId="1"/>
  </si>
  <si>
    <t>石田紗矢加</t>
    <rPh sb="0" eb="2">
      <t>イシダ</t>
    </rPh>
    <rPh sb="2" eb="3">
      <t>シャ</t>
    </rPh>
    <rPh sb="3" eb="4">
      <t>ヤ</t>
    </rPh>
    <rPh sb="4" eb="5">
      <t>カ</t>
    </rPh>
    <phoneticPr fontId="1"/>
  </si>
  <si>
    <t>本多智津子</t>
    <rPh sb="0" eb="2">
      <t>ホンダ</t>
    </rPh>
    <rPh sb="2" eb="5">
      <t>チヅコ</t>
    </rPh>
    <phoneticPr fontId="1"/>
  </si>
  <si>
    <t>長沢伸一</t>
    <rPh sb="0" eb="2">
      <t>ナガサワ</t>
    </rPh>
    <rPh sb="2" eb="4">
      <t>シンイチ</t>
    </rPh>
    <phoneticPr fontId="1"/>
  </si>
  <si>
    <t>小野梢</t>
    <rPh sb="0" eb="2">
      <t>オノ</t>
    </rPh>
    <rPh sb="2" eb="3">
      <t>コズエ</t>
    </rPh>
    <phoneticPr fontId="1"/>
  </si>
  <si>
    <t>木口貴人</t>
    <rPh sb="0" eb="2">
      <t>キグチ</t>
    </rPh>
    <rPh sb="2" eb="4">
      <t>タカヒト</t>
    </rPh>
    <phoneticPr fontId="1"/>
  </si>
  <si>
    <t>丸山ゆかり</t>
    <rPh sb="0" eb="2">
      <t>マルヤマ</t>
    </rPh>
    <phoneticPr fontId="1"/>
  </si>
  <si>
    <t>小松廣子</t>
    <rPh sb="0" eb="2">
      <t>コマツ</t>
    </rPh>
    <rPh sb="2" eb="4">
      <t>ヒロコ</t>
    </rPh>
    <phoneticPr fontId="1"/>
  </si>
  <si>
    <t>塚田麻衣子</t>
    <rPh sb="0" eb="2">
      <t>ツカダ</t>
    </rPh>
    <rPh sb="2" eb="5">
      <t>マイコ</t>
    </rPh>
    <phoneticPr fontId="1"/>
  </si>
  <si>
    <t>萩原裕美子</t>
    <rPh sb="0" eb="2">
      <t>ハギワラ</t>
    </rPh>
    <rPh sb="2" eb="5">
      <t>ユミコ</t>
    </rPh>
    <phoneticPr fontId="1"/>
  </si>
  <si>
    <t>館山満</t>
    <rPh sb="0" eb="2">
      <t>タテヤマ</t>
    </rPh>
    <rPh sb="2" eb="3">
      <t>ミツル</t>
    </rPh>
    <phoneticPr fontId="1"/>
  </si>
  <si>
    <t>木下大輔</t>
    <rPh sb="0" eb="2">
      <t>キノシタ</t>
    </rPh>
    <rPh sb="2" eb="4">
      <t>ダイスケ</t>
    </rPh>
    <phoneticPr fontId="1"/>
  </si>
  <si>
    <t>中村恵一</t>
    <rPh sb="0" eb="2">
      <t>ナカムラ</t>
    </rPh>
    <rPh sb="2" eb="3">
      <t>メグ</t>
    </rPh>
    <rPh sb="3" eb="4">
      <t>イチ</t>
    </rPh>
    <phoneticPr fontId="1"/>
  </si>
  <si>
    <t>岩田奈巳</t>
    <rPh sb="0" eb="2">
      <t>イワタ</t>
    </rPh>
    <rPh sb="2" eb="4">
      <t>ナミ</t>
    </rPh>
    <phoneticPr fontId="1"/>
  </si>
  <si>
    <t>桜庭香織</t>
    <rPh sb="0" eb="2">
      <t>サクラバ</t>
    </rPh>
    <rPh sb="2" eb="4">
      <t>カオリ</t>
    </rPh>
    <phoneticPr fontId="1"/>
  </si>
  <si>
    <t>古原誠也</t>
    <rPh sb="0" eb="2">
      <t>コハラ</t>
    </rPh>
    <rPh sb="2" eb="4">
      <t>セイヤ</t>
    </rPh>
    <phoneticPr fontId="1"/>
  </si>
  <si>
    <t>服部貴志</t>
    <rPh sb="0" eb="2">
      <t>ハットリ</t>
    </rPh>
    <rPh sb="2" eb="4">
      <t>タカシ</t>
    </rPh>
    <phoneticPr fontId="1"/>
  </si>
  <si>
    <t>田村好子</t>
    <rPh sb="0" eb="2">
      <t>タムラ</t>
    </rPh>
    <rPh sb="2" eb="4">
      <t>ヨシコ</t>
    </rPh>
    <phoneticPr fontId="1"/>
  </si>
  <si>
    <t>中山明</t>
    <rPh sb="0" eb="2">
      <t>ナカヤマ</t>
    </rPh>
    <rPh sb="2" eb="3">
      <t>アカ</t>
    </rPh>
    <phoneticPr fontId="1"/>
  </si>
  <si>
    <t>喜平淳祐</t>
    <rPh sb="0" eb="2">
      <t>ヨシヒラ</t>
    </rPh>
    <rPh sb="2" eb="3">
      <t>ジュン</t>
    </rPh>
    <rPh sb="3" eb="4">
      <t>ユウ</t>
    </rPh>
    <phoneticPr fontId="1"/>
  </si>
  <si>
    <t>欠席者数</t>
    <rPh sb="0" eb="2">
      <t>ケッセキ</t>
    </rPh>
    <rPh sb="2" eb="3">
      <t>シャ</t>
    </rPh>
    <phoneticPr fontId="1"/>
  </si>
  <si>
    <t>総合ベスト3</t>
    <rPh sb="0" eb="2">
      <t>ソウゴウ</t>
    </rPh>
    <phoneticPr fontId="1"/>
  </si>
  <si>
    <t>総合ワースト3</t>
    <rPh sb="0" eb="2">
      <t>ソウゴウ</t>
    </rPh>
    <phoneticPr fontId="1"/>
  </si>
  <si>
    <t>点数</t>
    <rPh sb="0" eb="2">
      <t>テンスウ</t>
    </rPh>
    <phoneticPr fontId="1"/>
  </si>
  <si>
    <t>平均</t>
    <rPh sb="0" eb="2">
      <t>ヘイキン</t>
    </rPh>
    <phoneticPr fontId="1"/>
  </si>
  <si>
    <t>最高点</t>
    <rPh sb="0" eb="3">
      <t>サイコウテン</t>
    </rPh>
    <phoneticPr fontId="1"/>
  </si>
  <si>
    <t>最低点</t>
    <rPh sb="0" eb="2">
      <t>サイテイ</t>
    </rPh>
    <rPh sb="2" eb="3">
      <t>テン</t>
    </rPh>
    <phoneticPr fontId="1"/>
  </si>
  <si>
    <t>受験者</t>
    <rPh sb="0" eb="3">
      <t>ジュケンシャ</t>
    </rPh>
    <phoneticPr fontId="1"/>
  </si>
  <si>
    <t>難波秀明</t>
    <rPh sb="0" eb="2">
      <t>ナンバ</t>
    </rPh>
    <rPh sb="2" eb="4">
      <t>ヒデアキ</t>
    </rPh>
    <phoneticPr fontId="1"/>
  </si>
  <si>
    <t>濱田崇裕</t>
    <rPh sb="0" eb="2">
      <t>ハマダ</t>
    </rPh>
    <rPh sb="2" eb="4">
      <t>タカヒロ</t>
    </rPh>
    <phoneticPr fontId="1"/>
  </si>
</sst>
</file>

<file path=xl/styles.xml><?xml version="1.0" encoding="utf-8"?>
<styleSheet xmlns="http://schemas.openxmlformats.org/spreadsheetml/2006/main">
  <numFmts count="1">
    <numFmt numFmtId="176" formatCode="0.00_ "/>
  </numFmts>
  <fonts count="5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indexed="63"/>
      <name val="Arial Unicode MS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Alignment="1">
      <alignment horizontal="left" vertical="center" indent="1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ja-JP" altLang="en-US"/>
              <a:t>科目別点数</a:t>
            </a:r>
          </a:p>
        </c:rich>
      </c:tx>
    </c:title>
    <c:plotArea>
      <c:layout>
        <c:manualLayout>
          <c:layoutTarget val="inner"/>
          <c:xMode val="edge"/>
          <c:yMode val="edge"/>
          <c:x val="0.11012729658792653"/>
          <c:y val="0.20140055409740457"/>
          <c:w val="0.85931714785651758"/>
          <c:h val="0.53304972295129771"/>
        </c:manualLayout>
      </c:layout>
      <c:barChart>
        <c:barDir val="col"/>
        <c:grouping val="clustered"/>
        <c:ser>
          <c:idx val="0"/>
          <c:order val="0"/>
          <c:tx>
            <c:strRef>
              <c:f>定期試験点数一覧!$B$3</c:f>
              <c:strCache>
                <c:ptCount val="1"/>
                <c:pt idx="0">
                  <c:v>富田加奈子</c:v>
                </c:pt>
              </c:strCache>
            </c:strRef>
          </c:tx>
          <c:cat>
            <c:strRef>
              <c:f>定期試験点数一覧!$C$2:$E$2</c:f>
              <c:strCache>
                <c:ptCount val="3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</c:strCache>
            </c:strRef>
          </c:cat>
          <c:val>
            <c:numRef>
              <c:f>定期試験点数一覧!$C$3:$E$3</c:f>
              <c:numCache>
                <c:formatCode>General</c:formatCode>
                <c:ptCount val="3"/>
                <c:pt idx="0">
                  <c:v>70</c:v>
                </c:pt>
                <c:pt idx="1">
                  <c:v>45</c:v>
                </c:pt>
                <c:pt idx="2">
                  <c:v>58</c:v>
                </c:pt>
              </c:numCache>
            </c:numRef>
          </c:val>
        </c:ser>
        <c:ser>
          <c:idx val="1"/>
          <c:order val="1"/>
          <c:tx>
            <c:strRef>
              <c:f>定期試験点数一覧!$B$4</c:f>
              <c:strCache>
                <c:ptCount val="1"/>
                <c:pt idx="0">
                  <c:v>林亜衣</c:v>
                </c:pt>
              </c:strCache>
            </c:strRef>
          </c:tx>
          <c:cat>
            <c:strRef>
              <c:f>定期試験点数一覧!$C$2:$E$2</c:f>
              <c:strCache>
                <c:ptCount val="3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</c:strCache>
            </c:strRef>
          </c:cat>
          <c:val>
            <c:numRef>
              <c:f>定期試験点数一覧!$C$4:$E$4</c:f>
              <c:numCache>
                <c:formatCode>General</c:formatCode>
                <c:ptCount val="3"/>
                <c:pt idx="0">
                  <c:v>55</c:v>
                </c:pt>
                <c:pt idx="1">
                  <c:v>38</c:v>
                </c:pt>
                <c:pt idx="2">
                  <c:v>72</c:v>
                </c:pt>
              </c:numCache>
            </c:numRef>
          </c:val>
        </c:ser>
        <c:ser>
          <c:idx val="2"/>
          <c:order val="2"/>
          <c:tx>
            <c:strRef>
              <c:f>定期試験点数一覧!$B$5</c:f>
              <c:strCache>
                <c:ptCount val="1"/>
                <c:pt idx="0">
                  <c:v>森本陽子</c:v>
                </c:pt>
              </c:strCache>
            </c:strRef>
          </c:tx>
          <c:cat>
            <c:strRef>
              <c:f>定期試験点数一覧!$C$2:$E$2</c:f>
              <c:strCache>
                <c:ptCount val="3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</c:strCache>
            </c:strRef>
          </c:cat>
          <c:val>
            <c:numRef>
              <c:f>定期試験点数一覧!$C$5:$E$5</c:f>
              <c:numCache>
                <c:formatCode>General</c:formatCode>
                <c:ptCount val="3"/>
                <c:pt idx="0">
                  <c:v>95</c:v>
                </c:pt>
                <c:pt idx="1">
                  <c:v>44</c:v>
                </c:pt>
                <c:pt idx="2">
                  <c:v>60</c:v>
                </c:pt>
              </c:numCache>
            </c:numRef>
          </c:val>
        </c:ser>
        <c:ser>
          <c:idx val="3"/>
          <c:order val="3"/>
          <c:tx>
            <c:strRef>
              <c:f>定期試験点数一覧!$B$6</c:f>
              <c:strCache>
                <c:ptCount val="1"/>
                <c:pt idx="0">
                  <c:v>笠倉弘隆</c:v>
                </c:pt>
              </c:strCache>
            </c:strRef>
          </c:tx>
          <c:cat>
            <c:strRef>
              <c:f>定期試験点数一覧!$C$2:$E$2</c:f>
              <c:strCache>
                <c:ptCount val="3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</c:strCache>
            </c:strRef>
          </c:cat>
          <c:val>
            <c:numRef>
              <c:f>定期試験点数一覧!$C$6:$E$6</c:f>
              <c:numCache>
                <c:formatCode>General</c:formatCode>
                <c:ptCount val="3"/>
                <c:pt idx="0">
                  <c:v>66</c:v>
                </c:pt>
                <c:pt idx="1">
                  <c:v>89</c:v>
                </c:pt>
                <c:pt idx="2">
                  <c:v>80</c:v>
                </c:pt>
              </c:numCache>
            </c:numRef>
          </c:val>
        </c:ser>
        <c:axId val="74756480"/>
        <c:axId val="74758784"/>
      </c:barChart>
      <c:catAx>
        <c:axId val="74756480"/>
        <c:scaling>
          <c:orientation val="minMax"/>
        </c:scaling>
        <c:axPos val="b"/>
        <c:tickLblPos val="nextTo"/>
        <c:crossAx val="74758784"/>
        <c:crosses val="autoZero"/>
        <c:auto val="1"/>
        <c:lblAlgn val="ctr"/>
        <c:lblOffset val="100"/>
      </c:catAx>
      <c:valAx>
        <c:axId val="74758784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単位：点</a:t>
                </a:r>
              </a:p>
            </c:rich>
          </c:tx>
          <c:layout>
            <c:manualLayout>
              <c:xMode val="edge"/>
              <c:yMode val="edge"/>
              <c:x val="3.333333333333334E-2"/>
              <c:y val="6.0518008165645953E-2"/>
            </c:manualLayout>
          </c:layout>
        </c:title>
        <c:numFmt formatCode="General" sourceLinked="1"/>
        <c:tickLblPos val="nextTo"/>
        <c:crossAx val="74756480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8</xdr:row>
      <xdr:rowOff>28575</xdr:rowOff>
    </xdr:from>
    <xdr:to>
      <xdr:col>6</xdr:col>
      <xdr:colOff>76200</xdr:colOff>
      <xdr:row>23</xdr:row>
      <xdr:rowOff>57150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B30" sqref="B30"/>
    </sheetView>
  </sheetViews>
  <sheetFormatPr defaultRowHeight="13.5"/>
  <cols>
    <col min="2" max="2" width="13.25" customWidth="1"/>
  </cols>
  <sheetData>
    <row r="1" spans="1:7">
      <c r="A1" t="s">
        <v>7</v>
      </c>
    </row>
    <row r="2" spans="1:7">
      <c r="A2" t="s">
        <v>4</v>
      </c>
      <c r="B2" t="s">
        <v>0</v>
      </c>
      <c r="C2" t="s">
        <v>1</v>
      </c>
      <c r="D2" t="s">
        <v>3</v>
      </c>
      <c r="E2" t="s">
        <v>2</v>
      </c>
      <c r="F2" t="s">
        <v>10</v>
      </c>
      <c r="G2" t="s">
        <v>45</v>
      </c>
    </row>
    <row r="3" spans="1:7">
      <c r="A3">
        <v>1</v>
      </c>
      <c r="B3" t="s">
        <v>6</v>
      </c>
      <c r="C3">
        <v>70</v>
      </c>
      <c r="D3" s="3" t="s">
        <v>11</v>
      </c>
      <c r="E3">
        <v>58</v>
      </c>
      <c r="F3">
        <f>SUM(C3:E3)</f>
        <v>128</v>
      </c>
      <c r="G3">
        <f>AVERAGE(C3:E3)</f>
        <v>64</v>
      </c>
    </row>
    <row r="4" spans="1:7">
      <c r="A4">
        <v>2</v>
      </c>
      <c r="B4" t="s">
        <v>9</v>
      </c>
      <c r="C4">
        <v>55</v>
      </c>
      <c r="D4">
        <v>38</v>
      </c>
      <c r="E4">
        <v>72</v>
      </c>
      <c r="F4">
        <f>SUM(C4:E4)</f>
        <v>165</v>
      </c>
      <c r="G4">
        <f>AVERAGE(C4:E4)</f>
        <v>55</v>
      </c>
    </row>
    <row r="5" spans="1:7">
      <c r="A5">
        <v>3</v>
      </c>
      <c r="B5" t="s">
        <v>5</v>
      </c>
      <c r="C5">
        <v>95</v>
      </c>
      <c r="D5" s="4">
        <v>44</v>
      </c>
      <c r="E5" s="3" t="s">
        <v>11</v>
      </c>
      <c r="F5">
        <f>SUM(C5:E5)</f>
        <v>139</v>
      </c>
      <c r="G5">
        <f>AVERAGE(C5:E5)</f>
        <v>69.5</v>
      </c>
    </row>
    <row r="6" spans="1:7">
      <c r="A6">
        <v>4</v>
      </c>
      <c r="B6" t="s">
        <v>8</v>
      </c>
      <c r="C6">
        <v>66</v>
      </c>
      <c r="D6">
        <v>89</v>
      </c>
      <c r="E6">
        <v>80</v>
      </c>
      <c r="F6">
        <f>SUM(C6:E6)</f>
        <v>235</v>
      </c>
      <c r="G6">
        <f>AVERAGE(C6:E6)</f>
        <v>78.333333333333329</v>
      </c>
    </row>
    <row r="7" spans="1:7">
      <c r="B7" t="s">
        <v>46</v>
      </c>
      <c r="C7">
        <f>MAX(C3:C6)</f>
        <v>95</v>
      </c>
      <c r="D7">
        <f>MAX(D3:D6)</f>
        <v>89</v>
      </c>
      <c r="E7">
        <f>MAX(E3:E6)</f>
        <v>80</v>
      </c>
    </row>
    <row r="8" spans="1:7">
      <c r="B8" t="s">
        <v>47</v>
      </c>
      <c r="C8">
        <f>MIN(C3:C6)</f>
        <v>55</v>
      </c>
      <c r="D8">
        <f>MIN(D3:D6)</f>
        <v>38</v>
      </c>
      <c r="E8">
        <f>MIN(E3:E6)</f>
        <v>58</v>
      </c>
    </row>
    <row r="9" spans="1:7">
      <c r="B9" t="s">
        <v>48</v>
      </c>
      <c r="C9">
        <f>COUNT(C3:C6)</f>
        <v>4</v>
      </c>
      <c r="D9">
        <f>COUNT(D3:D6)</f>
        <v>3</v>
      </c>
      <c r="E9">
        <f>COUNT(E3:E6)</f>
        <v>3</v>
      </c>
    </row>
    <row r="13" spans="1:7" ht="17.25">
      <c r="B13" s="1"/>
    </row>
    <row r="14" spans="1:7" ht="21">
      <c r="B14" ph="1"/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H10" sqref="H10"/>
    </sheetView>
  </sheetViews>
  <sheetFormatPr defaultRowHeight="13.5"/>
  <cols>
    <col min="2" max="2" width="13.25" customWidth="1"/>
    <col min="7" max="7" width="10.5" bestFit="1" customWidth="1"/>
  </cols>
  <sheetData>
    <row r="1" spans="1:7">
      <c r="A1" t="s">
        <v>7</v>
      </c>
    </row>
    <row r="2" spans="1:7">
      <c r="A2" t="s">
        <v>4</v>
      </c>
      <c r="B2" t="s">
        <v>0</v>
      </c>
      <c r="C2" t="s">
        <v>1</v>
      </c>
      <c r="D2" t="s">
        <v>3</v>
      </c>
      <c r="E2" t="s">
        <v>2</v>
      </c>
      <c r="F2" t="s">
        <v>10</v>
      </c>
    </row>
    <row r="3" spans="1:7">
      <c r="A3">
        <v>1</v>
      </c>
      <c r="B3" t="s">
        <v>6</v>
      </c>
      <c r="C3">
        <v>70</v>
      </c>
      <c r="D3">
        <v>45</v>
      </c>
      <c r="E3">
        <v>58</v>
      </c>
      <c r="F3">
        <f>C3+D3+E3</f>
        <v>173</v>
      </c>
      <c r="G3" s="2"/>
    </row>
    <row r="4" spans="1:7">
      <c r="A4">
        <v>2</v>
      </c>
      <c r="B4" t="s">
        <v>9</v>
      </c>
      <c r="C4">
        <v>55</v>
      </c>
      <c r="D4">
        <v>38</v>
      </c>
      <c r="E4">
        <v>72</v>
      </c>
      <c r="F4">
        <f>C4+D4+E4</f>
        <v>165</v>
      </c>
      <c r="G4" s="2"/>
    </row>
    <row r="5" spans="1:7">
      <c r="A5">
        <v>3</v>
      </c>
      <c r="B5" t="s">
        <v>5</v>
      </c>
      <c r="C5">
        <v>95</v>
      </c>
      <c r="D5">
        <v>44</v>
      </c>
      <c r="E5">
        <v>60</v>
      </c>
      <c r="F5">
        <f>C5+D5+E5</f>
        <v>199</v>
      </c>
      <c r="G5" s="2"/>
    </row>
    <row r="6" spans="1:7">
      <c r="A6">
        <v>4</v>
      </c>
      <c r="B6" t="s">
        <v>8</v>
      </c>
      <c r="C6">
        <v>66</v>
      </c>
      <c r="D6">
        <v>89</v>
      </c>
      <c r="E6">
        <v>80</v>
      </c>
      <c r="F6">
        <f>C6+D6+E6</f>
        <v>235</v>
      </c>
      <c r="G6" s="2"/>
    </row>
    <row r="13" spans="1:7" ht="17.25">
      <c r="B13" s="1"/>
    </row>
    <row r="14" spans="1:7" ht="21">
      <c r="B14" ph="1"/>
    </row>
  </sheetData>
  <phoneticPr fontId="1"/>
  <pageMargins left="0.7" right="0.7" top="0.75" bottom="0.75" header="0.3" footer="0.3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0"/>
  <sheetViews>
    <sheetView tabSelected="1" topLeftCell="A16" workbookViewId="0">
      <selection activeCell="B32" sqref="B32"/>
    </sheetView>
  </sheetViews>
  <sheetFormatPr defaultRowHeight="13.5"/>
  <cols>
    <col min="2" max="2" width="13.25" customWidth="1"/>
  </cols>
  <sheetData>
    <row r="1" spans="1:8" ht="17.25">
      <c r="A1" s="20" t="s">
        <v>12</v>
      </c>
      <c r="B1" s="20"/>
      <c r="C1" s="20"/>
      <c r="D1" s="20"/>
      <c r="E1" s="20"/>
      <c r="F1" s="20"/>
      <c r="G1" s="20"/>
      <c r="H1" s="20"/>
    </row>
    <row r="2" spans="1:8" ht="14.25" thickBot="1"/>
    <row r="3" spans="1:8">
      <c r="A3" s="6" t="s">
        <v>4</v>
      </c>
      <c r="B3" s="7" t="s">
        <v>0</v>
      </c>
      <c r="C3" s="7" t="s">
        <v>1</v>
      </c>
      <c r="D3" s="7" t="s">
        <v>3</v>
      </c>
      <c r="E3" s="7" t="s">
        <v>2</v>
      </c>
      <c r="F3" s="7" t="s">
        <v>13</v>
      </c>
      <c r="G3" s="7" t="s">
        <v>14</v>
      </c>
      <c r="H3" s="8" t="s">
        <v>15</v>
      </c>
    </row>
    <row r="4" spans="1:8">
      <c r="A4" s="9">
        <v>1</v>
      </c>
      <c r="B4" s="5" t="s">
        <v>6</v>
      </c>
      <c r="C4" s="5">
        <v>70</v>
      </c>
      <c r="D4" s="5">
        <v>45</v>
      </c>
      <c r="E4" s="5">
        <v>58</v>
      </c>
      <c r="F4" s="5">
        <f>SUM(C4:E4)</f>
        <v>173</v>
      </c>
      <c r="G4" s="5">
        <f>RANK(F4,$F$4:$F$33,0)</f>
        <v>16</v>
      </c>
      <c r="H4" s="10" t="str">
        <f>IF(F4&lt;90,"赤点","")</f>
        <v/>
      </c>
    </row>
    <row r="5" spans="1:8">
      <c r="A5" s="9">
        <v>2</v>
      </c>
      <c r="B5" s="5" t="s">
        <v>9</v>
      </c>
      <c r="C5" s="5">
        <v>55</v>
      </c>
      <c r="D5" s="5">
        <v>38</v>
      </c>
      <c r="E5" s="5">
        <v>72</v>
      </c>
      <c r="F5" s="5">
        <f t="shared" ref="F5:F33" si="0">SUM(C5:E5)</f>
        <v>165</v>
      </c>
      <c r="G5" s="5">
        <f t="shared" ref="G5:G33" si="1">RANK(F5,$F$4:$F$33,0)</f>
        <v>19</v>
      </c>
      <c r="H5" s="10" t="str">
        <f t="shared" ref="H5:H33" si="2">IF(F5&lt;90,"赤点","")</f>
        <v/>
      </c>
    </row>
    <row r="6" spans="1:8">
      <c r="A6" s="9">
        <v>3</v>
      </c>
      <c r="B6" s="5" t="s">
        <v>5</v>
      </c>
      <c r="C6" s="5">
        <v>95</v>
      </c>
      <c r="D6" s="5">
        <v>44</v>
      </c>
      <c r="E6" s="5">
        <v>60</v>
      </c>
      <c r="F6" s="5">
        <f t="shared" si="0"/>
        <v>199</v>
      </c>
      <c r="G6" s="5">
        <f t="shared" si="1"/>
        <v>9</v>
      </c>
      <c r="H6" s="10" t="str">
        <f t="shared" si="2"/>
        <v/>
      </c>
    </row>
    <row r="7" spans="1:8">
      <c r="A7" s="9">
        <v>4</v>
      </c>
      <c r="B7" s="5" t="s">
        <v>8</v>
      </c>
      <c r="C7" s="5">
        <v>66</v>
      </c>
      <c r="D7" s="5">
        <v>89</v>
      </c>
      <c r="E7" s="5">
        <v>80</v>
      </c>
      <c r="F7" s="5">
        <f t="shared" si="0"/>
        <v>235</v>
      </c>
      <c r="G7" s="5">
        <f t="shared" si="1"/>
        <v>3</v>
      </c>
      <c r="H7" s="10" t="str">
        <f t="shared" si="2"/>
        <v/>
      </c>
    </row>
    <row r="8" spans="1:8">
      <c r="A8" s="9">
        <v>5</v>
      </c>
      <c r="B8" s="5" t="s">
        <v>16</v>
      </c>
      <c r="C8" s="5">
        <v>66</v>
      </c>
      <c r="D8" s="5">
        <v>47</v>
      </c>
      <c r="E8" s="5">
        <v>77</v>
      </c>
      <c r="F8" s="5">
        <f t="shared" si="0"/>
        <v>190</v>
      </c>
      <c r="G8" s="5">
        <f t="shared" si="1"/>
        <v>12</v>
      </c>
      <c r="H8" s="10" t="str">
        <f t="shared" si="2"/>
        <v/>
      </c>
    </row>
    <row r="9" spans="1:8">
      <c r="A9" s="9">
        <v>6</v>
      </c>
      <c r="B9" s="5" t="s">
        <v>17</v>
      </c>
      <c r="C9" s="5">
        <v>79</v>
      </c>
      <c r="D9" s="5">
        <v>86</v>
      </c>
      <c r="E9" s="5">
        <v>64</v>
      </c>
      <c r="F9" s="5">
        <f t="shared" si="0"/>
        <v>229</v>
      </c>
      <c r="G9" s="5">
        <f t="shared" si="1"/>
        <v>4</v>
      </c>
      <c r="H9" s="10" t="str">
        <f t="shared" si="2"/>
        <v/>
      </c>
    </row>
    <row r="10" spans="1:8">
      <c r="A10" s="9">
        <v>7</v>
      </c>
      <c r="B10" s="5" t="s">
        <v>18</v>
      </c>
      <c r="C10" s="5">
        <v>90</v>
      </c>
      <c r="D10" s="5">
        <v>77</v>
      </c>
      <c r="E10" s="5">
        <v>58</v>
      </c>
      <c r="F10" s="5">
        <f t="shared" si="0"/>
        <v>225</v>
      </c>
      <c r="G10" s="5">
        <f t="shared" si="1"/>
        <v>5</v>
      </c>
      <c r="H10" s="10" t="str">
        <f t="shared" si="2"/>
        <v/>
      </c>
    </row>
    <row r="11" spans="1:8">
      <c r="A11" s="9">
        <v>8</v>
      </c>
      <c r="B11" s="5" t="s">
        <v>19</v>
      </c>
      <c r="C11" s="5">
        <v>79</v>
      </c>
      <c r="D11" s="5">
        <v>57</v>
      </c>
      <c r="E11" s="5" t="s">
        <v>20</v>
      </c>
      <c r="F11" s="5">
        <f t="shared" si="0"/>
        <v>136</v>
      </c>
      <c r="G11" s="5">
        <f t="shared" si="1"/>
        <v>24</v>
      </c>
      <c r="H11" s="10" t="str">
        <f t="shared" si="2"/>
        <v/>
      </c>
    </row>
    <row r="12" spans="1:8">
      <c r="A12" s="9">
        <v>9</v>
      </c>
      <c r="B12" s="5" t="s">
        <v>21</v>
      </c>
      <c r="C12" s="5">
        <v>75</v>
      </c>
      <c r="D12" s="5">
        <v>68</v>
      </c>
      <c r="E12" s="5">
        <v>50</v>
      </c>
      <c r="F12" s="5">
        <f t="shared" si="0"/>
        <v>193</v>
      </c>
      <c r="G12" s="5">
        <f t="shared" si="1"/>
        <v>11</v>
      </c>
      <c r="H12" s="10" t="str">
        <f t="shared" si="2"/>
        <v/>
      </c>
    </row>
    <row r="13" spans="1:8">
      <c r="A13" s="9">
        <v>10</v>
      </c>
      <c r="B13" s="5" t="s">
        <v>22</v>
      </c>
      <c r="C13" s="5">
        <v>35</v>
      </c>
      <c r="D13" s="5">
        <v>79</v>
      </c>
      <c r="E13" s="5">
        <v>57</v>
      </c>
      <c r="F13" s="5">
        <f t="shared" si="0"/>
        <v>171</v>
      </c>
      <c r="G13" s="5">
        <f t="shared" si="1"/>
        <v>18</v>
      </c>
      <c r="H13" s="10" t="str">
        <f t="shared" si="2"/>
        <v/>
      </c>
    </row>
    <row r="14" spans="1:8">
      <c r="A14" s="9">
        <v>11</v>
      </c>
      <c r="B14" s="5" t="s">
        <v>23</v>
      </c>
      <c r="C14" s="5">
        <v>55</v>
      </c>
      <c r="D14" s="5">
        <v>53</v>
      </c>
      <c r="E14" s="5">
        <v>69</v>
      </c>
      <c r="F14" s="5">
        <f t="shared" si="0"/>
        <v>177</v>
      </c>
      <c r="G14" s="5">
        <f t="shared" si="1"/>
        <v>15</v>
      </c>
      <c r="H14" s="10" t="str">
        <f t="shared" si="2"/>
        <v/>
      </c>
    </row>
    <row r="15" spans="1:8" ht="12.75" customHeight="1">
      <c r="A15" s="9">
        <v>12</v>
      </c>
      <c r="B15" s="5" t="s">
        <v>24</v>
      </c>
      <c r="C15" s="5">
        <v>14</v>
      </c>
      <c r="D15" s="5">
        <v>28</v>
      </c>
      <c r="E15" s="5">
        <v>36</v>
      </c>
      <c r="F15" s="5">
        <f t="shared" si="0"/>
        <v>78</v>
      </c>
      <c r="G15" s="5">
        <f t="shared" si="1"/>
        <v>29</v>
      </c>
      <c r="H15" s="10" t="str">
        <f t="shared" si="2"/>
        <v>赤点</v>
      </c>
    </row>
    <row r="16" spans="1:8">
      <c r="A16" s="9">
        <v>13</v>
      </c>
      <c r="B16" s="5" t="s">
        <v>25</v>
      </c>
      <c r="C16" s="5">
        <v>50</v>
      </c>
      <c r="D16" s="5">
        <v>46</v>
      </c>
      <c r="E16" s="5">
        <v>58</v>
      </c>
      <c r="F16" s="5">
        <f t="shared" si="0"/>
        <v>154</v>
      </c>
      <c r="G16" s="5">
        <f t="shared" si="1"/>
        <v>22</v>
      </c>
      <c r="H16" s="10" t="str">
        <f t="shared" si="2"/>
        <v/>
      </c>
    </row>
    <row r="17" spans="1:8">
      <c r="A17" s="9">
        <v>14</v>
      </c>
      <c r="B17" s="5" t="s">
        <v>26</v>
      </c>
      <c r="C17" s="5">
        <v>67</v>
      </c>
      <c r="D17" s="5">
        <v>36</v>
      </c>
      <c r="E17" s="5">
        <v>76</v>
      </c>
      <c r="F17" s="5">
        <f t="shared" si="0"/>
        <v>179</v>
      </c>
      <c r="G17" s="5">
        <f t="shared" si="1"/>
        <v>14</v>
      </c>
      <c r="H17" s="10" t="str">
        <f t="shared" si="2"/>
        <v/>
      </c>
    </row>
    <row r="18" spans="1:8">
      <c r="A18" s="9">
        <v>15</v>
      </c>
      <c r="B18" s="5" t="s">
        <v>27</v>
      </c>
      <c r="C18" s="5">
        <v>90</v>
      </c>
      <c r="D18" s="5">
        <v>79</v>
      </c>
      <c r="E18" s="5">
        <v>88</v>
      </c>
      <c r="F18" s="5">
        <f t="shared" si="0"/>
        <v>257</v>
      </c>
      <c r="G18" s="5">
        <f t="shared" si="1"/>
        <v>1</v>
      </c>
      <c r="H18" s="10" t="str">
        <f t="shared" si="2"/>
        <v/>
      </c>
    </row>
    <row r="19" spans="1:8">
      <c r="A19" s="9">
        <v>16</v>
      </c>
      <c r="B19" s="5" t="s">
        <v>28</v>
      </c>
      <c r="C19" s="5">
        <v>76</v>
      </c>
      <c r="D19" s="5">
        <v>75</v>
      </c>
      <c r="E19" s="5">
        <v>58</v>
      </c>
      <c r="F19" s="5">
        <f t="shared" si="0"/>
        <v>209</v>
      </c>
      <c r="G19" s="5">
        <f t="shared" si="1"/>
        <v>8</v>
      </c>
      <c r="H19" s="10" t="str">
        <f t="shared" si="2"/>
        <v/>
      </c>
    </row>
    <row r="20" spans="1:8">
      <c r="A20" s="9">
        <v>17</v>
      </c>
      <c r="B20" s="5" t="s">
        <v>29</v>
      </c>
      <c r="C20" s="5">
        <v>88</v>
      </c>
      <c r="D20" s="5">
        <v>63</v>
      </c>
      <c r="E20" s="5">
        <v>64</v>
      </c>
      <c r="F20" s="5">
        <f t="shared" si="0"/>
        <v>215</v>
      </c>
      <c r="G20" s="5">
        <f t="shared" si="1"/>
        <v>7</v>
      </c>
      <c r="H20" s="10" t="str">
        <f t="shared" si="2"/>
        <v/>
      </c>
    </row>
    <row r="21" spans="1:8">
      <c r="A21" s="9">
        <v>18</v>
      </c>
      <c r="B21" s="5" t="s">
        <v>30</v>
      </c>
      <c r="C21" s="5" t="s">
        <v>20</v>
      </c>
      <c r="D21" s="5">
        <v>24</v>
      </c>
      <c r="E21" s="5">
        <v>30</v>
      </c>
      <c r="F21" s="5">
        <f t="shared" si="0"/>
        <v>54</v>
      </c>
      <c r="G21" s="5">
        <f t="shared" si="1"/>
        <v>30</v>
      </c>
      <c r="H21" s="10" t="str">
        <f t="shared" si="2"/>
        <v>赤点</v>
      </c>
    </row>
    <row r="22" spans="1:8">
      <c r="A22" s="9">
        <v>19</v>
      </c>
      <c r="B22" s="5" t="s">
        <v>31</v>
      </c>
      <c r="C22" s="5">
        <v>51</v>
      </c>
      <c r="D22" s="5">
        <v>86</v>
      </c>
      <c r="E22" s="5">
        <v>58</v>
      </c>
      <c r="F22" s="5">
        <f t="shared" si="0"/>
        <v>195</v>
      </c>
      <c r="G22" s="5">
        <f t="shared" si="1"/>
        <v>10</v>
      </c>
      <c r="H22" s="10" t="str">
        <f t="shared" si="2"/>
        <v/>
      </c>
    </row>
    <row r="23" spans="1:8">
      <c r="A23" s="9">
        <v>20</v>
      </c>
      <c r="B23" s="5" t="s">
        <v>32</v>
      </c>
      <c r="C23" s="5">
        <v>58</v>
      </c>
      <c r="D23" s="5">
        <v>47</v>
      </c>
      <c r="E23" s="5">
        <v>68</v>
      </c>
      <c r="F23" s="5">
        <f t="shared" si="0"/>
        <v>173</v>
      </c>
      <c r="G23" s="5">
        <f t="shared" si="1"/>
        <v>16</v>
      </c>
      <c r="H23" s="10" t="str">
        <f t="shared" si="2"/>
        <v/>
      </c>
    </row>
    <row r="24" spans="1:8">
      <c r="A24" s="9">
        <v>21</v>
      </c>
      <c r="B24" s="5" t="s">
        <v>33</v>
      </c>
      <c r="C24" s="5" t="s">
        <v>20</v>
      </c>
      <c r="D24" s="5">
        <v>95</v>
      </c>
      <c r="E24" s="5">
        <v>56</v>
      </c>
      <c r="F24" s="5">
        <f t="shared" si="0"/>
        <v>151</v>
      </c>
      <c r="G24" s="5">
        <f t="shared" si="1"/>
        <v>23</v>
      </c>
      <c r="H24" s="10" t="str">
        <f t="shared" si="2"/>
        <v/>
      </c>
    </row>
    <row r="25" spans="1:8">
      <c r="A25" s="9">
        <v>22</v>
      </c>
      <c r="B25" s="5" t="s">
        <v>34</v>
      </c>
      <c r="C25" s="5">
        <v>69</v>
      </c>
      <c r="D25" s="5">
        <v>73</v>
      </c>
      <c r="E25" s="5">
        <v>46</v>
      </c>
      <c r="F25" s="5">
        <f t="shared" si="0"/>
        <v>188</v>
      </c>
      <c r="G25" s="5">
        <f t="shared" si="1"/>
        <v>13</v>
      </c>
      <c r="H25" s="10" t="str">
        <f t="shared" si="2"/>
        <v/>
      </c>
    </row>
    <row r="26" spans="1:8">
      <c r="A26" s="9">
        <v>23</v>
      </c>
      <c r="B26" s="5" t="s">
        <v>35</v>
      </c>
      <c r="C26" s="5">
        <v>57</v>
      </c>
      <c r="D26" s="5">
        <v>46</v>
      </c>
      <c r="E26" s="5">
        <v>57</v>
      </c>
      <c r="F26" s="5">
        <f t="shared" si="0"/>
        <v>160</v>
      </c>
      <c r="G26" s="5">
        <f t="shared" si="1"/>
        <v>21</v>
      </c>
      <c r="H26" s="10" t="str">
        <f t="shared" si="2"/>
        <v/>
      </c>
    </row>
    <row r="27" spans="1:8">
      <c r="A27" s="9">
        <v>24</v>
      </c>
      <c r="B27" s="5" t="s">
        <v>36</v>
      </c>
      <c r="C27" s="5">
        <v>79</v>
      </c>
      <c r="D27" s="5">
        <v>57</v>
      </c>
      <c r="E27" s="5">
        <v>29</v>
      </c>
      <c r="F27" s="5">
        <f t="shared" si="0"/>
        <v>165</v>
      </c>
      <c r="G27" s="5">
        <f t="shared" si="1"/>
        <v>19</v>
      </c>
      <c r="H27" s="10" t="str">
        <f t="shared" si="2"/>
        <v/>
      </c>
    </row>
    <row r="28" spans="1:8">
      <c r="A28" s="9">
        <v>25</v>
      </c>
      <c r="B28" s="5" t="s">
        <v>37</v>
      </c>
      <c r="C28" s="5">
        <v>30</v>
      </c>
      <c r="D28" s="5">
        <v>25</v>
      </c>
      <c r="E28" s="5">
        <v>27</v>
      </c>
      <c r="F28" s="5">
        <f t="shared" si="0"/>
        <v>82</v>
      </c>
      <c r="G28" s="5">
        <f t="shared" si="1"/>
        <v>28</v>
      </c>
      <c r="H28" s="10" t="str">
        <f t="shared" si="2"/>
        <v>赤点</v>
      </c>
    </row>
    <row r="29" spans="1:8">
      <c r="A29" s="9">
        <v>26</v>
      </c>
      <c r="B29" s="5" t="s">
        <v>38</v>
      </c>
      <c r="C29" s="5">
        <v>64</v>
      </c>
      <c r="D29" s="5">
        <v>69</v>
      </c>
      <c r="E29" s="5">
        <v>89</v>
      </c>
      <c r="F29" s="5">
        <f t="shared" si="0"/>
        <v>222</v>
      </c>
      <c r="G29" s="5">
        <f t="shared" si="1"/>
        <v>6</v>
      </c>
      <c r="H29" s="10" t="str">
        <f t="shared" si="2"/>
        <v/>
      </c>
    </row>
    <row r="30" spans="1:8">
      <c r="A30" s="9">
        <v>27</v>
      </c>
      <c r="B30" s="5" t="s">
        <v>49</v>
      </c>
      <c r="C30" s="5">
        <v>42</v>
      </c>
      <c r="D30" s="5" t="s">
        <v>20</v>
      </c>
      <c r="E30" s="5">
        <v>86</v>
      </c>
      <c r="F30" s="5">
        <f t="shared" si="0"/>
        <v>128</v>
      </c>
      <c r="G30" s="5">
        <f t="shared" si="1"/>
        <v>25</v>
      </c>
      <c r="H30" s="10" t="str">
        <f t="shared" si="2"/>
        <v/>
      </c>
    </row>
    <row r="31" spans="1:8">
      <c r="A31" s="9">
        <v>28</v>
      </c>
      <c r="B31" s="5" t="s">
        <v>50</v>
      </c>
      <c r="C31" s="5">
        <v>47</v>
      </c>
      <c r="D31" s="5">
        <v>58</v>
      </c>
      <c r="E31" s="5" t="s">
        <v>20</v>
      </c>
      <c r="F31" s="5">
        <f t="shared" si="0"/>
        <v>105</v>
      </c>
      <c r="G31" s="5">
        <f t="shared" si="1"/>
        <v>26</v>
      </c>
      <c r="H31" s="10" t="str">
        <f t="shared" si="2"/>
        <v/>
      </c>
    </row>
    <row r="32" spans="1:8">
      <c r="A32" s="9">
        <v>29</v>
      </c>
      <c r="B32" s="5" t="s">
        <v>39</v>
      </c>
      <c r="C32" s="5">
        <v>87</v>
      </c>
      <c r="D32" s="5">
        <v>67</v>
      </c>
      <c r="E32" s="5">
        <v>98</v>
      </c>
      <c r="F32" s="5">
        <f t="shared" si="0"/>
        <v>252</v>
      </c>
      <c r="G32" s="5">
        <f t="shared" si="1"/>
        <v>2</v>
      </c>
      <c r="H32" s="10" t="str">
        <f t="shared" si="2"/>
        <v/>
      </c>
    </row>
    <row r="33" spans="1:8" ht="14.25" thickBot="1">
      <c r="A33" s="16">
        <v>30</v>
      </c>
      <c r="B33" s="17" t="s">
        <v>40</v>
      </c>
      <c r="C33" s="17">
        <v>21</v>
      </c>
      <c r="D33" s="17">
        <v>25</v>
      </c>
      <c r="E33" s="17">
        <v>43</v>
      </c>
      <c r="F33" s="17">
        <f t="shared" si="0"/>
        <v>89</v>
      </c>
      <c r="G33" s="17">
        <f t="shared" si="1"/>
        <v>27</v>
      </c>
      <c r="H33" s="18" t="str">
        <f t="shared" si="2"/>
        <v>赤点</v>
      </c>
    </row>
    <row r="34" spans="1:8" ht="15" thickTop="1" thickBot="1">
      <c r="A34" s="13"/>
      <c r="B34" s="14" t="s">
        <v>41</v>
      </c>
      <c r="C34" s="14">
        <f>COUNTIF(C4:C33,"欠")</f>
        <v>2</v>
      </c>
      <c r="D34" s="14">
        <f>COUNTIF(D4:D33,"欠")</f>
        <v>1</v>
      </c>
      <c r="E34" s="14">
        <f>COUNTIF(E4:E33,"欠")</f>
        <v>2</v>
      </c>
      <c r="F34" s="14"/>
      <c r="G34" s="14"/>
      <c r="H34" s="15"/>
    </row>
    <row r="36" spans="1:8" ht="14.25" thickBot="1">
      <c r="B36" s="21" t="s">
        <v>42</v>
      </c>
      <c r="C36" s="21"/>
      <c r="D36" s="19"/>
      <c r="E36" s="21" t="s">
        <v>43</v>
      </c>
      <c r="F36" s="21"/>
    </row>
    <row r="37" spans="1:8">
      <c r="B37" s="6" t="s">
        <v>14</v>
      </c>
      <c r="C37" s="8" t="s">
        <v>44</v>
      </c>
      <c r="D37" s="3"/>
      <c r="E37" s="6" t="s">
        <v>14</v>
      </c>
      <c r="F37" s="8" t="s">
        <v>44</v>
      </c>
    </row>
    <row r="38" spans="1:8">
      <c r="B38" s="9">
        <v>1</v>
      </c>
      <c r="C38" s="10">
        <f>LARGE($F$4:$F$33,1)</f>
        <v>257</v>
      </c>
      <c r="E38" s="9">
        <v>1</v>
      </c>
      <c r="F38" s="10">
        <f>SMALL($F$4:$F$33,1)</f>
        <v>54</v>
      </c>
    </row>
    <row r="39" spans="1:8">
      <c r="B39" s="9">
        <v>2</v>
      </c>
      <c r="C39" s="10">
        <f>LARGE($F$4:$F$33,2)</f>
        <v>252</v>
      </c>
      <c r="E39" s="9">
        <v>2</v>
      </c>
      <c r="F39" s="10">
        <f>SMALL($F$4:$F$33,2)</f>
        <v>78</v>
      </c>
    </row>
    <row r="40" spans="1:8" ht="14.25" thickBot="1">
      <c r="B40" s="11">
        <v>3</v>
      </c>
      <c r="C40" s="12">
        <f>LARGE($F$4:$F$33,3)</f>
        <v>235</v>
      </c>
      <c r="E40" s="11">
        <v>3</v>
      </c>
      <c r="F40" s="12">
        <f>SMALL($F$4:$F$33,3)</f>
        <v>82</v>
      </c>
    </row>
  </sheetData>
  <mergeCells count="3">
    <mergeCell ref="A1:H1"/>
    <mergeCell ref="B36:C36"/>
    <mergeCell ref="E36:F36"/>
  </mergeCells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問2-1</vt:lpstr>
      <vt:lpstr>定期試験点数一覧</vt:lpstr>
      <vt:lpstr>問5-2</vt:lpstr>
    </vt:vector>
  </TitlesOfParts>
  <Company>芝浦工業大学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natsuko furukawa</dc:creator>
  <cp:lastModifiedBy> </cp:lastModifiedBy>
  <cp:lastPrinted>2010-05-16T10:22:31Z</cp:lastPrinted>
  <dcterms:created xsi:type="dcterms:W3CDTF">2010-05-03T08:43:57Z</dcterms:created>
  <dcterms:modified xsi:type="dcterms:W3CDTF">2010-10-02T13:23:57Z</dcterms:modified>
</cp:coreProperties>
</file>